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4 生产设备保养物料采购\"/>
    </mc:Choice>
  </mc:AlternateContent>
  <bookViews>
    <workbookView windowWidth="27945" windowHeight="12375" activeTab="1"/>
  </bookViews>
  <sheets>
    <sheet name="包1" sheetId="1" r:id="rId1"/>
    <sheet name="包2" sheetId="4" r:id="rId2"/>
  </sheets>
  <definedNames>
    <definedName name="_xlnm.Print_Area" localSheetId="0">包1!$A$1:$M$14</definedName>
    <definedName name="_xlnm.Print_Area" localSheetId="1">包2!$A$1:$M$13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<sst xmlns="http://schemas.openxmlformats.org/spreadsheetml/2006/main" count="119" uniqueCount="70">
  <si>
    <t>阜阳建环再生资源有限公司2026年度生产设备保养物料采购项目-包1</t>
  </si>
  <si>
    <t>序号</t>
  </si>
  <si>
    <t>材料名称</t>
  </si>
  <si>
    <t>材料规格型号</t>
  </si>
  <si>
    <t>暂定数量</t>
  </si>
  <si>
    <t>单位</t>
  </si>
  <si>
    <t>品牌/质量要求</t>
  </si>
  <si>
    <t>类别</t>
  </si>
  <si>
    <t>备注</t>
  </si>
  <si>
    <t>使用位置</t>
  </si>
  <si>
    <t>不含税限价</t>
  </si>
  <si>
    <t>响应人不含税报价</t>
  </si>
  <si>
    <t>合计（元）</t>
  </si>
  <si>
    <t>备 注</t>
  </si>
  <si>
    <t>3#润滑脂</t>
  </si>
  <si>
    <t>NLGI3#（性能不低于美孚力士 EP3），净含量：16KG</t>
  </si>
  <si>
    <t>桶</t>
  </si>
  <si>
    <t>美孚、壳牌、嘉实多</t>
  </si>
  <si>
    <t>油料</t>
  </si>
  <si>
    <t>高温脂，&gt;80度高温</t>
  </si>
  <si>
    <t>全厂电机轴承润滑</t>
  </si>
  <si>
    <t>包1：投标产品性能指标不得低于对标油品技术参数</t>
  </si>
  <si>
    <t>2#润滑脂</t>
  </si>
  <si>
    <t>NLGI2#（性能不低于美孚力士 EP2），净含量：16KG</t>
  </si>
  <si>
    <t>全厂减速机、螺栓润滑</t>
  </si>
  <si>
    <t>15W-40机油</t>
  </si>
  <si>
    <t>CH-4，净含量：18L</t>
  </si>
  <si>
    <t>全厂离心风机、预处理机泵</t>
  </si>
  <si>
    <t>220#齿轮油</t>
  </si>
  <si>
    <t>L-CKD220（性能不低于美孚 600XP220），净含量：18L</t>
  </si>
  <si>
    <t>全厂减速机油箱</t>
  </si>
  <si>
    <t>320#齿轮油</t>
  </si>
  <si>
    <t>L-CKD320（性能不低于美孚 600XP320），净含量：18L</t>
  </si>
  <si>
    <t>厌氧减速机、全厂加药泵减速机</t>
  </si>
  <si>
    <t>汽轮机油</t>
  </si>
  <si>
    <t>L-TSA 68A，净含量：200L</t>
  </si>
  <si>
    <t>沼气净化罗茨风机</t>
  </si>
  <si>
    <t>46#抗磨液压油</t>
  </si>
  <si>
    <t>L-HM46（性能不低于美孚 DTE25） ，净含量：18L</t>
  </si>
  <si>
    <t>柱塞泵、板框压滤机、挤压脱水机</t>
  </si>
  <si>
    <t>不含税合计（元）</t>
  </si>
  <si>
    <r>
      <rPr>
        <sz val="9"/>
        <color theme="1"/>
        <rFont val="微软雅黑"/>
        <charset val="134"/>
      </rPr>
      <t>税率</t>
    </r>
    <r>
      <rPr>
        <u/>
        <sz val="9"/>
        <color theme="1"/>
        <rFont val="微软雅黑"/>
        <charset val="134"/>
      </rPr>
      <t xml:space="preserve">        </t>
    </r>
    <r>
      <rPr>
        <sz val="9"/>
        <color theme="1"/>
        <rFont val="微软雅黑"/>
        <charset val="134"/>
      </rPr>
      <t>%</t>
    </r>
  </si>
  <si>
    <t>含税合计（元）</t>
  </si>
  <si>
    <t>以上报价包含材料费及运输至阜阳市指定地点的包装费、运输费、装卸费、人工费、售后服务费等一切费用等为履行本合同义务所需的一切费用及承担的风险，甲方无需支付任何其他费用；</t>
  </si>
  <si>
    <t>响应人名称（加盖公章）：
法定代表人或被授权代理人签字：          
日期：   年   月   日</t>
  </si>
  <si>
    <t>阜阳建环再生资源有限公司2026年度生产设备保养物料采购项目-包2</t>
  </si>
  <si>
    <t>防鼠笼</t>
  </si>
  <si>
    <t>24cm*11cmm*11cm</t>
  </si>
  <si>
    <t>个</t>
  </si>
  <si>
    <t>国标</t>
  </si>
  <si>
    <t>辅材</t>
  </si>
  <si>
    <t>仓库、高低压配电室</t>
  </si>
  <si>
    <t>包2：日常、五金用品类</t>
  </si>
  <si>
    <t>粘鼠板</t>
  </si>
  <si>
    <t>尺寸不小于300*210mm/个，50个/箱</t>
  </si>
  <si>
    <t>箱</t>
  </si>
  <si>
    <t>对讲机信号放大器</t>
  </si>
  <si>
    <t>含两台兼容防爆机</t>
  </si>
  <si>
    <t>按要求电子产品放大器1根5米线，1根15米线</t>
  </si>
  <si>
    <t>对讲机信号差</t>
  </si>
  <si>
    <t>镰刀</t>
  </si>
  <si>
    <t>/</t>
  </si>
  <si>
    <t>把</t>
  </si>
  <si>
    <t>掏螺旋输送机编织袋绳子等</t>
  </si>
  <si>
    <t>钢齿扒</t>
  </si>
  <si>
    <t>包含手柄1.2米</t>
  </si>
  <si>
    <t>黄油嘴</t>
  </si>
  <si>
    <t>黄铜M12×1.5直头，100个/包</t>
  </si>
  <si>
    <t>包</t>
  </si>
  <si>
    <t>全厂电机运转设备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</si>
</sst>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9"/>
      <color theme="1"/>
      <name val="微软雅黑"/>
      <charset val="134"/>
    </font>
    <font>
      <b/>
      <sz val="12"/>
      <color theme="1"/>
      <name val="微软雅黑"/>
      <charset val="134"/>
    </font>
    <font>
      <sz val="16"/>
      <color theme="1"/>
      <name val="微软雅黑"/>
      <charset val="134"/>
    </font>
    <font>
      <b/>
      <sz val="9"/>
      <color theme="1"/>
      <name val="微软雅黑"/>
      <charset val="134"/>
    </font>
    <font>
      <b/>
      <sz val="9"/>
      <name val="微软雅黑"/>
      <charset val="134"/>
    </font>
    <font>
      <sz val="9"/>
      <name val="微软雅黑"/>
      <charset val="134"/>
    </font>
    <font>
      <sz val="10"/>
      <color theme="1"/>
      <name val="宋体"/>
      <charset val="134"/>
    </font>
    <font>
      <sz val="12"/>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9"/>
      <color theme="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3" fontId="1" fillId="0" borderId="1" xfId="0" applyNumberFormat="1" applyFont="1" applyBorder="1" applyAlignment="1">
      <alignment horizontal="center" vertical="center"/>
    </xf>
    <xf numFmtId="43" fontId="6" fillId="0" borderId="1" xfId="0" applyNumberFormat="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0" xfId="0" applyFont="1" applyFill="1" applyAlignment="1">
      <alignment horizontal="left" vertical="center" wrapText="1"/>
    </xf>
    <xf numFmtId="0" fontId="8" fillId="0" borderId="0" xfId="0" applyFont="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6" fontId="1"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view="pageBreakPreview" zoomScaleNormal="100" workbookViewId="0">
      <pane ySplit="2" topLeftCell="A3" activePane="bottomLeft" state="frozen"/>
      <selection/>
      <selection pane="bottomLeft" activeCell="O3" sqref="O3:O9"/>
    </sheetView>
  </sheetViews>
  <sheetFormatPr defaultColWidth="9" defaultRowHeight="14.25"/>
  <cols>
    <col min="1" max="1" width="4.625" style="1" customWidth="1"/>
    <col min="2" max="2" width="13.125" style="1" customWidth="1"/>
    <col min="3" max="3" width="22.25" style="1" customWidth="1"/>
    <col min="4" max="4" width="5.125" style="1" customWidth="1"/>
    <col min="5" max="5" width="6.25" style="1" customWidth="1"/>
    <col min="6" max="6" width="12" style="1" customWidth="1"/>
    <col min="7" max="7" width="9" style="1"/>
    <col min="8" max="8" width="14.75" style="1" customWidth="1"/>
    <col min="9" max="9" width="20.25" style="1" customWidth="1"/>
    <col min="10" max="11" width="8.375" style="1" customWidth="1"/>
    <col min="12" max="12" width="9.5" style="1" customWidth="1"/>
    <col min="13" max="13" width="18.75" style="3" customWidth="1"/>
    <col min="14" max="16384" width="9" style="1"/>
  </cols>
  <sheetData>
    <row r="1" s="1" customFormat="1" ht="38.1" customHeight="1" spans="1:19">
      <c r="A1" s="4" t="s">
        <v>0</v>
      </c>
      <c r="B1" s="4"/>
      <c r="C1" s="4"/>
      <c r="D1" s="4"/>
      <c r="E1" s="4"/>
      <c r="F1" s="4"/>
      <c r="G1" s="4"/>
      <c r="H1" s="4"/>
      <c r="I1" s="4"/>
      <c r="J1" s="4"/>
      <c r="K1" s="4"/>
      <c r="L1" s="4"/>
      <c r="M1" s="4"/>
    </row>
    <row r="2" s="1" customFormat="1" ht="30" customHeight="1" spans="1:19">
      <c r="A2" s="5" t="s">
        <v>1</v>
      </c>
      <c r="B2" s="5" t="s">
        <v>2</v>
      </c>
      <c r="C2" s="5" t="s">
        <v>3</v>
      </c>
      <c r="D2" s="6" t="s">
        <v>4</v>
      </c>
      <c r="E2" s="7" t="s">
        <v>5</v>
      </c>
      <c r="F2" s="8" t="s">
        <v>6</v>
      </c>
      <c r="G2" s="8" t="s">
        <v>7</v>
      </c>
      <c r="H2" s="8" t="s">
        <v>8</v>
      </c>
      <c r="I2" s="8" t="s">
        <v>9</v>
      </c>
      <c r="J2" s="8" t="s">
        <v>10</v>
      </c>
      <c r="K2" s="8" t="s">
        <v>11</v>
      </c>
      <c r="L2" s="8" t="s">
        <v>12</v>
      </c>
      <c r="M2" s="8" t="s">
        <v>13</v>
      </c>
    </row>
    <row r="3" s="1" customFormat="1" ht="35" customHeight="1" spans="1:19">
      <c r="A3" s="9">
        <f>ROW()-2</f>
        <v>1</v>
      </c>
      <c r="B3" s="9" t="s">
        <v>14</v>
      </c>
      <c r="C3" s="18" t="s">
        <v>15</v>
      </c>
      <c r="D3" s="19">
        <v>40</v>
      </c>
      <c r="E3" s="20" t="s">
        <v>16</v>
      </c>
      <c r="F3" s="10" t="s">
        <v>17</v>
      </c>
      <c r="G3" s="9" t="s">
        <v>18</v>
      </c>
      <c r="H3" s="10" t="s">
        <v>19</v>
      </c>
      <c r="I3" s="10" t="s">
        <v>20</v>
      </c>
      <c r="J3" s="9">
        <v>560</v>
      </c>
      <c r="K3" s="11"/>
      <c r="L3" s="12">
        <f>D3*K3</f>
        <v>0</v>
      </c>
      <c r="M3" s="10" t="s">
        <v>21</v>
      </c>
      <c r="O3" s="1">
        <f>D3*J3</f>
        <v>22400</v>
      </c>
    </row>
    <row r="4" s="1" customFormat="1" ht="30" customHeight="1" spans="1:19">
      <c r="A4" s="9">
        <f t="shared" ref="A4:A15" si="0">ROW()-2</f>
        <v>2</v>
      </c>
      <c r="B4" s="9" t="s">
        <v>22</v>
      </c>
      <c r="C4" s="18" t="s">
        <v>23</v>
      </c>
      <c r="D4" s="19">
        <v>30</v>
      </c>
      <c r="E4" s="20" t="s">
        <v>16</v>
      </c>
      <c r="F4" s="10" t="s">
        <v>17</v>
      </c>
      <c r="G4" s="9" t="s">
        <v>18</v>
      </c>
      <c r="H4" s="10" t="s">
        <v>19</v>
      </c>
      <c r="I4" s="10" t="s">
        <v>24</v>
      </c>
      <c r="J4" s="9">
        <v>560</v>
      </c>
      <c r="K4" s="11"/>
      <c r="L4" s="12">
        <f t="shared" ref="L4:L9" si="1">D4*K4</f>
        <v>0</v>
      </c>
      <c r="M4" s="10"/>
      <c r="O4" s="1">
        <f t="shared" ref="O4:O9" si="2">D4*J4</f>
        <v>16800</v>
      </c>
    </row>
    <row r="5" s="1" customFormat="1" ht="30" customHeight="1" spans="1:19">
      <c r="A5" s="9">
        <f t="shared" si="0"/>
        <v>3</v>
      </c>
      <c r="B5" s="9" t="s">
        <v>25</v>
      </c>
      <c r="C5" s="19" t="s">
        <v>26</v>
      </c>
      <c r="D5" s="21">
        <v>20</v>
      </c>
      <c r="E5" s="20" t="s">
        <v>16</v>
      </c>
      <c r="F5" s="10" t="s">
        <v>17</v>
      </c>
      <c r="G5" s="9" t="s">
        <v>18</v>
      </c>
      <c r="H5" s="9"/>
      <c r="I5" s="10" t="s">
        <v>27</v>
      </c>
      <c r="J5" s="9">
        <v>450</v>
      </c>
      <c r="K5" s="11"/>
      <c r="L5" s="12">
        <f t="shared" si="1"/>
        <v>0</v>
      </c>
      <c r="M5" s="10"/>
      <c r="O5" s="1">
        <f t="shared" si="2"/>
        <v>9000</v>
      </c>
    </row>
    <row r="6" s="1" customFormat="1" ht="30" customHeight="1" spans="1:19">
      <c r="A6" s="9">
        <f t="shared" si="0"/>
        <v>4</v>
      </c>
      <c r="B6" s="9" t="s">
        <v>28</v>
      </c>
      <c r="C6" s="18" t="s">
        <v>29</v>
      </c>
      <c r="D6" s="21">
        <v>44</v>
      </c>
      <c r="E6" s="20" t="s">
        <v>16</v>
      </c>
      <c r="F6" s="10" t="s">
        <v>17</v>
      </c>
      <c r="G6" s="9" t="s">
        <v>18</v>
      </c>
      <c r="H6" s="9"/>
      <c r="I6" s="10" t="s">
        <v>30</v>
      </c>
      <c r="J6" s="9">
        <v>530</v>
      </c>
      <c r="K6" s="11"/>
      <c r="L6" s="12">
        <f t="shared" si="1"/>
        <v>0</v>
      </c>
      <c r="M6" s="10"/>
      <c r="O6" s="1">
        <f t="shared" si="2"/>
        <v>23320</v>
      </c>
    </row>
    <row r="7" s="1" customFormat="1" ht="30" customHeight="1" spans="1:19">
      <c r="A7" s="9">
        <f t="shared" si="0"/>
        <v>5</v>
      </c>
      <c r="B7" s="9" t="s">
        <v>31</v>
      </c>
      <c r="C7" s="18" t="s">
        <v>32</v>
      </c>
      <c r="D7" s="21">
        <v>28</v>
      </c>
      <c r="E7" s="20" t="s">
        <v>16</v>
      </c>
      <c r="F7" s="10" t="s">
        <v>17</v>
      </c>
      <c r="G7" s="9" t="s">
        <v>18</v>
      </c>
      <c r="H7" s="9"/>
      <c r="I7" s="10" t="s">
        <v>33</v>
      </c>
      <c r="J7" s="9">
        <v>530</v>
      </c>
      <c r="K7" s="11"/>
      <c r="L7" s="12">
        <f t="shared" si="1"/>
        <v>0</v>
      </c>
      <c r="M7" s="10"/>
      <c r="O7" s="1">
        <f t="shared" si="2"/>
        <v>14840</v>
      </c>
    </row>
    <row r="8" s="1" customFormat="1" ht="30" customHeight="1" spans="1:19">
      <c r="A8" s="9">
        <f t="shared" si="0"/>
        <v>6</v>
      </c>
      <c r="B8" s="9" t="s">
        <v>34</v>
      </c>
      <c r="C8" s="9" t="s">
        <v>35</v>
      </c>
      <c r="D8" s="22">
        <v>1</v>
      </c>
      <c r="E8" s="20" t="s">
        <v>16</v>
      </c>
      <c r="F8" s="10" t="s">
        <v>17</v>
      </c>
      <c r="G8" s="9" t="s">
        <v>18</v>
      </c>
      <c r="H8" s="9"/>
      <c r="I8" s="10" t="s">
        <v>36</v>
      </c>
      <c r="J8" s="9">
        <v>2500</v>
      </c>
      <c r="K8" s="11"/>
      <c r="L8" s="12">
        <f t="shared" si="1"/>
        <v>0</v>
      </c>
      <c r="M8" s="10"/>
      <c r="O8" s="1">
        <f t="shared" si="2"/>
        <v>2500</v>
      </c>
    </row>
    <row r="9" s="1" customFormat="1" ht="30" customHeight="1" spans="1:19">
      <c r="A9" s="9">
        <f t="shared" si="0"/>
        <v>7</v>
      </c>
      <c r="B9" s="9" t="s">
        <v>37</v>
      </c>
      <c r="C9" s="10" t="s">
        <v>38</v>
      </c>
      <c r="D9" s="22">
        <v>10</v>
      </c>
      <c r="E9" s="20" t="s">
        <v>16</v>
      </c>
      <c r="F9" s="10" t="s">
        <v>17</v>
      </c>
      <c r="G9" s="9" t="s">
        <v>18</v>
      </c>
      <c r="H9" s="9"/>
      <c r="I9" s="10" t="s">
        <v>39</v>
      </c>
      <c r="J9" s="9">
        <v>460</v>
      </c>
      <c r="K9" s="11"/>
      <c r="L9" s="12">
        <f t="shared" si="1"/>
        <v>0</v>
      </c>
      <c r="M9" s="10"/>
      <c r="O9" s="1">
        <f t="shared" si="2"/>
        <v>4600</v>
      </c>
    </row>
    <row r="10" s="1" customFormat="1" ht="30" customHeight="1" spans="1:19">
      <c r="A10" s="13" t="s">
        <v>40</v>
      </c>
      <c r="B10" s="14"/>
      <c r="C10" s="14"/>
      <c r="D10" s="14"/>
      <c r="E10" s="14"/>
      <c r="F10" s="14"/>
      <c r="G10" s="14"/>
      <c r="H10" s="14"/>
      <c r="I10" s="14"/>
      <c r="J10" s="14"/>
      <c r="K10" s="15"/>
      <c r="L10" s="12">
        <f>SUM(L3:L9)</f>
        <v>0</v>
      </c>
      <c r="M10" s="10"/>
    </row>
    <row r="11" s="1" customFormat="1" ht="30" customHeight="1" spans="1:19">
      <c r="A11" s="13" t="s">
        <v>41</v>
      </c>
      <c r="B11" s="14"/>
      <c r="C11" s="14"/>
      <c r="D11" s="14"/>
      <c r="E11" s="14"/>
      <c r="F11" s="14"/>
      <c r="G11" s="14"/>
      <c r="H11" s="14"/>
      <c r="I11" s="14"/>
      <c r="J11" s="14"/>
      <c r="K11" s="15"/>
      <c r="L11" s="12">
        <f>L10*0%</f>
        <v>0</v>
      </c>
      <c r="M11" s="10"/>
    </row>
    <row r="12" s="1" customFormat="1" ht="30" customHeight="1" spans="1:19">
      <c r="A12" s="13" t="s">
        <v>42</v>
      </c>
      <c r="B12" s="14"/>
      <c r="C12" s="14"/>
      <c r="D12" s="14"/>
      <c r="E12" s="14"/>
      <c r="F12" s="14"/>
      <c r="G12" s="14"/>
      <c r="H12" s="14"/>
      <c r="I12" s="14"/>
      <c r="J12" s="14"/>
      <c r="K12" s="15"/>
      <c r="L12" s="12">
        <f>L10+L11</f>
        <v>0</v>
      </c>
      <c r="M12" s="10"/>
    </row>
    <row r="13" ht="26" customHeight="1" spans="1:19">
      <c r="A13" s="16" t="s">
        <v>43</v>
      </c>
      <c r="B13" s="16"/>
      <c r="C13" s="16"/>
      <c r="D13" s="16"/>
      <c r="E13" s="16"/>
      <c r="F13" s="16"/>
      <c r="G13" s="16"/>
      <c r="H13" s="16"/>
      <c r="I13" s="16"/>
      <c r="J13" s="16"/>
      <c r="K13" s="16"/>
      <c r="L13" s="16"/>
      <c r="M13" s="16"/>
      <c r="R13" s="2"/>
      <c r="S13" s="2"/>
    </row>
    <row r="14" ht="74" customHeight="1" spans="1:19">
      <c r="A14" s="16" t="s">
        <v>44</v>
      </c>
      <c r="B14" s="16"/>
      <c r="C14" s="16"/>
      <c r="D14" s="16"/>
      <c r="E14" s="16"/>
      <c r="F14" s="16"/>
      <c r="G14" s="16"/>
      <c r="H14" s="16"/>
      <c r="I14" s="16"/>
      <c r="J14" s="16"/>
      <c r="K14" s="16"/>
      <c r="R14" s="2"/>
      <c r="S14" s="2"/>
    </row>
    <row r="15" ht="18" spans="1:19">
      <c r="R15" s="2"/>
      <c r="S15" s="2"/>
    </row>
  </sheetData>
  <mergeCells count="7">
    <mergeCell ref="A1:M1"/>
    <mergeCell ref="A10:K10"/>
    <mergeCell ref="A11:K11"/>
    <mergeCell ref="A12:K12"/>
    <mergeCell ref="A13:M13"/>
    <mergeCell ref="A14:K14"/>
    <mergeCell ref="M3:M9"/>
  </mergeCells>
  <printOptions horizontalCentered="1"/>
  <pageMargins left="0.393055555555556" right="0.393055555555556" top="0.432638888888889" bottom="0.432638888888889" header="0.297916666666667" footer="0.297916666666667"/>
  <pageSetup paperSize="9" scale="9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tabSelected="1" view="pageBreakPreview" zoomScaleNormal="100" workbookViewId="0">
      <pane ySplit="2" topLeftCell="A3" activePane="bottomLeft" state="frozen"/>
      <selection/>
      <selection pane="bottomLeft" activeCell="O3" sqref="O3:O8"/>
    </sheetView>
  </sheetViews>
  <sheetFormatPr defaultColWidth="9" defaultRowHeight="14.25"/>
  <cols>
    <col min="1" max="1" width="4.625" style="1" customWidth="1"/>
    <col min="2" max="2" width="13.125" style="1" customWidth="1"/>
    <col min="3" max="3" width="22.25" style="1" customWidth="1"/>
    <col min="4" max="4" width="5.125" style="1" customWidth="1"/>
    <col min="5" max="5" width="6.25" style="1" customWidth="1"/>
    <col min="6" max="6" width="12" style="1" customWidth="1"/>
    <col min="7" max="7" width="9" style="1"/>
    <col min="8" max="8" width="14.75" style="1" customWidth="1"/>
    <col min="9" max="9" width="20.25" style="1" customWidth="1"/>
    <col min="10" max="11" width="8.375" style="1" customWidth="1"/>
    <col min="12" max="12" width="9.5" style="1" customWidth="1"/>
    <col min="13" max="13" width="16.75" style="3" customWidth="1"/>
    <col min="14" max="16384" width="9" style="1"/>
  </cols>
  <sheetData>
    <row r="1" s="1" customFormat="1" ht="38.1" customHeight="1" spans="1:19">
      <c r="A1" s="4" t="s">
        <v>45</v>
      </c>
      <c r="B1" s="4"/>
      <c r="C1" s="4"/>
      <c r="D1" s="4"/>
      <c r="E1" s="4"/>
      <c r="F1" s="4"/>
      <c r="G1" s="4"/>
      <c r="H1" s="4"/>
      <c r="I1" s="4"/>
      <c r="J1" s="4"/>
      <c r="K1" s="4"/>
      <c r="L1" s="4"/>
      <c r="M1" s="4"/>
    </row>
    <row r="2" s="1" customFormat="1" ht="30" customHeight="1" spans="1:19">
      <c r="A2" s="5" t="s">
        <v>1</v>
      </c>
      <c r="B2" s="5" t="s">
        <v>2</v>
      </c>
      <c r="C2" s="5" t="s">
        <v>3</v>
      </c>
      <c r="D2" s="6" t="s">
        <v>4</v>
      </c>
      <c r="E2" s="7" t="s">
        <v>5</v>
      </c>
      <c r="F2" s="8" t="s">
        <v>6</v>
      </c>
      <c r="G2" s="8" t="s">
        <v>7</v>
      </c>
      <c r="H2" s="8" t="s">
        <v>8</v>
      </c>
      <c r="I2" s="8" t="s">
        <v>9</v>
      </c>
      <c r="J2" s="8" t="s">
        <v>10</v>
      </c>
      <c r="K2" s="8" t="s">
        <v>11</v>
      </c>
      <c r="L2" s="8" t="s">
        <v>12</v>
      </c>
      <c r="M2" s="8" t="s">
        <v>13</v>
      </c>
    </row>
    <row r="3" s="2" customFormat="1" ht="30" customHeight="1" spans="1:19">
      <c r="A3" s="9">
        <v>1</v>
      </c>
      <c r="B3" s="9" t="s">
        <v>46</v>
      </c>
      <c r="C3" s="9" t="s">
        <v>47</v>
      </c>
      <c r="D3" s="9">
        <v>20</v>
      </c>
      <c r="E3" s="9" t="s">
        <v>48</v>
      </c>
      <c r="F3" s="9" t="s">
        <v>49</v>
      </c>
      <c r="G3" s="9" t="s">
        <v>50</v>
      </c>
      <c r="H3" s="9"/>
      <c r="I3" s="10" t="s">
        <v>51</v>
      </c>
      <c r="J3" s="9">
        <v>10</v>
      </c>
      <c r="K3" s="11"/>
      <c r="L3" s="12">
        <f t="shared" ref="L3:L8" si="0">D3*K3</f>
        <v>0</v>
      </c>
      <c r="M3" s="10" t="s">
        <v>52</v>
      </c>
      <c r="O3" s="1">
        <f t="shared" ref="O3:O8" si="1">D3*J3</f>
        <v>200</v>
      </c>
    </row>
    <row r="4" s="2" customFormat="1" ht="30" customHeight="1" spans="1:19">
      <c r="A4" s="9">
        <v>2</v>
      </c>
      <c r="B4" s="9" t="s">
        <v>53</v>
      </c>
      <c r="C4" s="10" t="s">
        <v>54</v>
      </c>
      <c r="D4" s="9">
        <v>5</v>
      </c>
      <c r="E4" s="9" t="s">
        <v>55</v>
      </c>
      <c r="F4" s="9" t="s">
        <v>49</v>
      </c>
      <c r="G4" s="9" t="s">
        <v>50</v>
      </c>
      <c r="H4" s="9"/>
      <c r="I4" s="10"/>
      <c r="J4" s="9">
        <v>100</v>
      </c>
      <c r="K4" s="11"/>
      <c r="L4" s="12">
        <f t="shared" si="0"/>
        <v>0</v>
      </c>
      <c r="M4" s="10"/>
      <c r="O4" s="1">
        <f t="shared" si="1"/>
        <v>500</v>
      </c>
    </row>
    <row r="5" s="2" customFormat="1" ht="30" customHeight="1" spans="1:19">
      <c r="A5" s="9">
        <v>3</v>
      </c>
      <c r="B5" s="9" t="s">
        <v>56</v>
      </c>
      <c r="C5" s="9" t="s">
        <v>57</v>
      </c>
      <c r="D5" s="9">
        <v>3</v>
      </c>
      <c r="E5" s="9" t="s">
        <v>48</v>
      </c>
      <c r="F5" s="9" t="s">
        <v>49</v>
      </c>
      <c r="G5" s="9" t="s">
        <v>50</v>
      </c>
      <c r="H5" s="10" t="s">
        <v>58</v>
      </c>
      <c r="I5" s="10" t="s">
        <v>59</v>
      </c>
      <c r="J5" s="9">
        <v>1650</v>
      </c>
      <c r="K5" s="11"/>
      <c r="L5" s="12">
        <f t="shared" si="0"/>
        <v>0</v>
      </c>
      <c r="M5" s="10"/>
      <c r="O5" s="1">
        <f t="shared" si="1"/>
        <v>4950</v>
      </c>
    </row>
    <row r="6" s="2" customFormat="1" ht="30" customHeight="1" spans="1:19">
      <c r="A6" s="9">
        <v>4</v>
      </c>
      <c r="B6" s="9" t="s">
        <v>60</v>
      </c>
      <c r="C6" s="9" t="s">
        <v>61</v>
      </c>
      <c r="D6" s="9">
        <v>5</v>
      </c>
      <c r="E6" s="9" t="s">
        <v>62</v>
      </c>
      <c r="F6" s="9" t="s">
        <v>49</v>
      </c>
      <c r="G6" s="9" t="s">
        <v>50</v>
      </c>
      <c r="H6" s="9"/>
      <c r="I6" s="10" t="s">
        <v>63</v>
      </c>
      <c r="J6" s="9">
        <v>13</v>
      </c>
      <c r="K6" s="11"/>
      <c r="L6" s="12">
        <f t="shared" si="0"/>
        <v>0</v>
      </c>
      <c r="M6" s="10"/>
      <c r="O6" s="1">
        <f t="shared" si="1"/>
        <v>65</v>
      </c>
    </row>
    <row r="7" s="2" customFormat="1" ht="30" customHeight="1" spans="1:19">
      <c r="A7" s="9">
        <v>5</v>
      </c>
      <c r="B7" s="9" t="s">
        <v>64</v>
      </c>
      <c r="C7" s="9" t="s">
        <v>65</v>
      </c>
      <c r="D7" s="9">
        <v>2</v>
      </c>
      <c r="E7" s="9" t="s">
        <v>62</v>
      </c>
      <c r="F7" s="9" t="s">
        <v>49</v>
      </c>
      <c r="G7" s="9" t="s">
        <v>50</v>
      </c>
      <c r="H7" s="9"/>
      <c r="I7" s="10"/>
      <c r="J7" s="9">
        <v>25</v>
      </c>
      <c r="K7" s="11"/>
      <c r="L7" s="12">
        <f t="shared" si="0"/>
        <v>0</v>
      </c>
      <c r="M7" s="10"/>
      <c r="O7" s="1">
        <f t="shared" si="1"/>
        <v>50</v>
      </c>
    </row>
    <row r="8" s="1" customFormat="1" ht="30" customHeight="1" spans="1:19">
      <c r="A8" s="9">
        <v>6</v>
      </c>
      <c r="B8" s="9" t="s">
        <v>66</v>
      </c>
      <c r="C8" s="9" t="s">
        <v>67</v>
      </c>
      <c r="D8" s="9">
        <v>2</v>
      </c>
      <c r="E8" s="9" t="s">
        <v>68</v>
      </c>
      <c r="F8" s="9" t="s">
        <v>49</v>
      </c>
      <c r="G8" s="9" t="s">
        <v>50</v>
      </c>
      <c r="H8" s="9"/>
      <c r="I8" s="10" t="s">
        <v>69</v>
      </c>
      <c r="J8" s="9">
        <v>200</v>
      </c>
      <c r="K8" s="11"/>
      <c r="L8" s="12">
        <f t="shared" si="0"/>
        <v>0</v>
      </c>
      <c r="M8" s="10"/>
      <c r="O8" s="1">
        <f t="shared" si="1"/>
        <v>400</v>
      </c>
      <c r="R8" s="2"/>
      <c r="S8" s="2"/>
    </row>
    <row r="9" s="1" customFormat="1" ht="30" customHeight="1" spans="1:19">
      <c r="A9" s="13" t="s">
        <v>40</v>
      </c>
      <c r="B9" s="14"/>
      <c r="C9" s="14"/>
      <c r="D9" s="14"/>
      <c r="E9" s="14"/>
      <c r="F9" s="14"/>
      <c r="G9" s="14"/>
      <c r="H9" s="14"/>
      <c r="I9" s="14"/>
      <c r="J9" s="14"/>
      <c r="K9" s="15"/>
      <c r="L9" s="12">
        <f>SUM(L3:L8)</f>
        <v>0</v>
      </c>
      <c r="M9" s="10"/>
    </row>
    <row r="10" s="1" customFormat="1" ht="30" customHeight="1" spans="1:19">
      <c r="A10" s="13" t="s">
        <v>41</v>
      </c>
      <c r="B10" s="14"/>
      <c r="C10" s="14"/>
      <c r="D10" s="14"/>
      <c r="E10" s="14"/>
      <c r="F10" s="14"/>
      <c r="G10" s="14"/>
      <c r="H10" s="14"/>
      <c r="I10" s="14"/>
      <c r="J10" s="14"/>
      <c r="K10" s="15"/>
      <c r="L10" s="12">
        <f>L9*0%</f>
        <v>0</v>
      </c>
      <c r="M10" s="10"/>
    </row>
    <row r="11" s="1" customFormat="1" ht="30" customHeight="1" spans="1:19">
      <c r="A11" s="13" t="s">
        <v>42</v>
      </c>
      <c r="B11" s="14"/>
      <c r="C11" s="14"/>
      <c r="D11" s="14"/>
      <c r="E11" s="14"/>
      <c r="F11" s="14"/>
      <c r="G11" s="14"/>
      <c r="H11" s="14"/>
      <c r="I11" s="14"/>
      <c r="J11" s="14"/>
      <c r="K11" s="15"/>
      <c r="L11" s="12">
        <f>L9+L10</f>
        <v>0</v>
      </c>
      <c r="M11" s="10"/>
    </row>
    <row r="12" s="1" customFormat="1" ht="26" customHeight="1" spans="1:19">
      <c r="A12" s="16" t="s">
        <v>43</v>
      </c>
      <c r="B12" s="16"/>
      <c r="C12" s="16"/>
      <c r="D12" s="16"/>
      <c r="E12" s="16"/>
      <c r="F12" s="16"/>
      <c r="G12" s="16"/>
      <c r="H12" s="16"/>
      <c r="I12" s="16"/>
      <c r="J12" s="16"/>
      <c r="K12" s="16"/>
      <c r="L12" s="16"/>
      <c r="M12" s="16"/>
      <c r="R12" s="2"/>
      <c r="S12" s="2"/>
    </row>
    <row r="13" s="1" customFormat="1" ht="74" customHeight="1" spans="1:19">
      <c r="A13" s="16" t="s">
        <v>44</v>
      </c>
      <c r="B13" s="16"/>
      <c r="C13" s="16"/>
      <c r="D13" s="16"/>
      <c r="E13" s="16"/>
      <c r="F13" s="16"/>
      <c r="G13" s="16"/>
      <c r="H13" s="16"/>
      <c r="I13" s="16"/>
      <c r="J13" s="16"/>
      <c r="K13" s="16"/>
      <c r="L13" s="1"/>
      <c r="M13" s="3"/>
      <c r="R13" s="2"/>
      <c r="S13" s="2"/>
    </row>
    <row r="14" ht="26" customHeight="1" spans="1:19">
      <c r="L14" s="17"/>
      <c r="R14" s="2"/>
      <c r="S14" s="2"/>
    </row>
    <row r="15" ht="18" spans="1:19">
      <c r="R15" s="2"/>
      <c r="S15" s="2"/>
    </row>
    <row r="16" ht="18" spans="1:19">
      <c r="R16" s="2"/>
      <c r="S16" s="2"/>
    </row>
  </sheetData>
  <mergeCells count="9">
    <mergeCell ref="A1:M1"/>
    <mergeCell ref="A9:K9"/>
    <mergeCell ref="A10:K10"/>
    <mergeCell ref="A11:K11"/>
    <mergeCell ref="A12:M12"/>
    <mergeCell ref="A13:K13"/>
    <mergeCell ref="I3:I4"/>
    <mergeCell ref="I6:I7"/>
    <mergeCell ref="M3:M8"/>
  </mergeCells>
  <printOptions horizontalCentered="1"/>
  <pageMargins left="0.393055555555556" right="0.393055555555556" top="0.432638888888889" bottom="0.432638888888889" header="0.298611111111111" footer="0.298611111111111"/>
  <pageSetup paperSize="9" scale="9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包1</vt:lpstr>
      <vt:lpstr>包2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程慧园</cp:lastModifiedBy>
  <dcterms:created xsi:type="dcterms:W3CDTF">2023-05-12T11:15:00Z</dcterms:created>
  <dcterms:modified xsi:type="dcterms:W3CDTF">2026-08-04T06:40:58Z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B6F1D20D9CD74854B22C253C5FBB7351_13</vt:lpwstr>
  </property>
  <property fmtid="{D5CDD505-2E9C-101B-9397-08002B2CF9AE}" pid="4" name="CalculationRule">
    <vt:i4>0</vt:i4>
  </property>
</Properties>
</file>